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0588300\"/>
    </mc:Choice>
  </mc:AlternateContent>
  <xr:revisionPtr revIDLastSave="0" documentId="13_ncr:1_{62DBA5D1-1ADB-4CCD-97C6-9F64EBED5212}" xr6:coauthVersionLast="47" xr6:coauthVersionMax="47" xr10:uidLastSave="{00000000-0000-0000-0000-000000000000}"/>
  <bookViews>
    <workbookView xWindow="28680" yWindow="-120" windowWidth="29040" windowHeight="15720" xr2:uid="{7E51BAFC-60AC-4122-95B4-67615A923A2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AA12" i="1"/>
  <c r="AA11" i="1"/>
  <c r="AA10" i="1"/>
  <c r="AA9" i="1"/>
  <c r="AA8" i="1"/>
  <c r="AA7" i="1"/>
  <c r="AA6" i="1"/>
  <c r="AA5" i="1"/>
  <c r="AA4" i="1"/>
  <c r="AA3" i="1"/>
  <c r="S5" i="1" l="1"/>
</calcChain>
</file>

<file path=xl/sharedStrings.xml><?xml version="1.0" encoding="utf-8"?>
<sst xmlns="http://schemas.openxmlformats.org/spreadsheetml/2006/main" count="12" uniqueCount="11">
  <si>
    <t xml:space="preserve">Rise = </t>
  </si>
  <si>
    <t xml:space="preserve">Outlet Velocity = </t>
  </si>
  <si>
    <t>inches</t>
  </si>
  <si>
    <t>fps</t>
  </si>
  <si>
    <t xml:space="preserve">Length = </t>
  </si>
  <si>
    <t>ft</t>
  </si>
  <si>
    <t>Rise</t>
  </si>
  <si>
    <t>Length</t>
  </si>
  <si>
    <t xml:space="preserve">Rock Type = </t>
  </si>
  <si>
    <t xml:space="preserve">Rock Thickness = 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</si>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</sst>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</cellStyleXfs>
  <cellXfs count="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2" borderId="1" xfId="1" applyAlignment="1">
      <alignment horizontal="center"/>
    </xf>
    <xf numFmtId="164" fontId="2" fillId="3" borderId="1" xfId="2" applyNumberFormat="1" applyAlignment="1">
      <alignment horizontal="center"/>
    </xf>
  </cellXfs>
  <cellStyles count="3"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1361</xdr:colOff>
      <xdr:row>34</xdr:row>
      <xdr:rowOff>115220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6B52E3A-51F5-4AAB-8D8A-56CAE6FC9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754961" cy="6592220"/>
        </a:xfrm>
        <a:prstGeom prst="rect">
          <a:avLst/>
        </a:prstGeom>
      </xdr:spPr>
    </xdr:pic>
    <xdr:clientData/>
  </xdr:twoCellAnchor>
  <xdr:twoCellAnchor editAs="oneCell">
    <xdr:from>
      <xdr:col>16</xdr:col>
      <xdr:colOff>133350</xdr:colOff>
      <xdr:row>8</xdr:row>
      <xdr:rowOff>9525</xdr:rowOff>
    </xdr:from>
    <xdr:to>
      <xdr:col>24</xdr:col>
      <xdr:colOff>391242</xdr:colOff>
      <xdr:row>14</xdr:row>
      <xdr:rowOff>171781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784D078-B87C-42F2-9D7D-6F20934D89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44974"/>
        <a:stretch/>
      </xdr:blipFill>
      <xdr:spPr>
        <a:xfrm>
          <a:off x="9886950" y="1533525"/>
          <a:ext cx="5134692" cy="13052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97BC9-AF2E-4A46-910F-731F546A7FC1}">
  <dimension ref="R2:AA12"/>
  <sheetViews>
    <sheetView tabSelected="1" workbookViewId="0">
      <selection activeCell="U6" sqref="U6"/>
    </sheetView>
  </sheetViews>
  <sheetFormatPr defaultRowHeight="15" x14ac:dyDescent="0.25"/>
  <cols>
    <col min="26" max="27" width="0" hidden="1" customWidth="1"/>
  </cols>
  <sheetData>
    <row r="2" spans="18:27" x14ac:dyDescent="0.25">
      <c r="R2" s="1" t="s">
        <v>0</v>
      </c>
      <c r="S2" s="3">
        <f>4*12</f>
        <v>48</v>
      </c>
      <c r="T2" t="s">
        <v>2</v>
      </c>
      <c r="Z2" s="2" t="s">
        <v>6</v>
      </c>
      <c r="AA2" s="2" t="s">
        <v>7</v>
      </c>
    </row>
    <row r="3" spans="18:27" x14ac:dyDescent="0.25">
      <c r="R3" s="1" t="s">
        <v>1</v>
      </c>
      <c r="S3" s="3">
        <v>13.44</v>
      </c>
      <c r="T3" t="s">
        <v>3</v>
      </c>
      <c r="Z3" s="2">
        <v>120</v>
      </c>
      <c r="AA3">
        <f>0.764996*S3+21.17502</f>
        <v>31.456566240000001</v>
      </c>
    </row>
    <row r="4" spans="18:27" x14ac:dyDescent="0.25">
      <c r="Z4" s="2">
        <v>108</v>
      </c>
      <c r="AA4">
        <f>(0.0203*(S3^2))+(0.3004*S3)+20.765</f>
        <v>28.46923808</v>
      </c>
    </row>
    <row r="5" spans="18:27" x14ac:dyDescent="0.25">
      <c r="R5" s="1" t="s">
        <v>4</v>
      </c>
      <c r="S5" s="4">
        <f>VLOOKUP(S2,Z3:AA12,2,FALSE)</f>
        <v>14.393851359999999</v>
      </c>
      <c r="T5" t="s">
        <v>5</v>
      </c>
      <c r="Z5" s="2">
        <v>96</v>
      </c>
      <c r="AA5">
        <f>(0.0184*(S3^2))+(0.3121*S3)+17.892</f>
        <v>25.410282240000001</v>
      </c>
    </row>
    <row r="6" spans="18:27" x14ac:dyDescent="0.25">
      <c r="R6" s="1" t="s">
        <v>8</v>
      </c>
      <c r="S6" s="3" t="s">
        <v>10</v>
      </c>
      <c r="Z6" s="2">
        <v>84</v>
      </c>
      <c r="AA6">
        <f>(0.0261*(S3^2))+(0.1234*S3)+15.97</f>
        <v>22.343032960000002</v>
      </c>
    </row>
    <row r="7" spans="18:27" x14ac:dyDescent="0.25">
      <c r="R7" s="1" t="s">
        <v>9</v>
      </c>
      <c r="S7" s="3">
        <v>30</v>
      </c>
      <c r="T7" t="s">
        <v>2</v>
      </c>
      <c r="Z7" s="2">
        <v>72</v>
      </c>
      <c r="AA7">
        <f>(0.0251*(S3^2))+(0.0897*S3)+13.798</f>
        <v>19.537471359999998</v>
      </c>
    </row>
    <row r="8" spans="18:27" x14ac:dyDescent="0.25">
      <c r="Z8" s="2">
        <v>60</v>
      </c>
      <c r="AA8">
        <f>(0.0139*(S3^2))+(0.3683*S3)+9.4671</f>
        <v>16.927859040000001</v>
      </c>
    </row>
    <row r="9" spans="18:27" x14ac:dyDescent="0.25">
      <c r="Z9" s="2">
        <v>48</v>
      </c>
      <c r="AA9">
        <f>(0.0151*(S3^2))+(0.2661*S3)+8.0899</f>
        <v>14.393851359999999</v>
      </c>
    </row>
    <row r="10" spans="18:27" x14ac:dyDescent="0.25">
      <c r="Z10" s="2">
        <v>36</v>
      </c>
      <c r="AA10">
        <f>(0.0262*(S3^2))+(0.1341*S3)+8.4794</f>
        <v>15.014304319999999</v>
      </c>
    </row>
    <row r="11" spans="18:27" x14ac:dyDescent="0.25">
      <c r="Z11" s="2">
        <v>24</v>
      </c>
      <c r="AA11">
        <f>(0.0182*(S3^2))+(0.1404*S3)+6.983</f>
        <v>12.157507519999999</v>
      </c>
    </row>
    <row r="12" spans="18:27" x14ac:dyDescent="0.25">
      <c r="Z12" s="2">
        <v>12</v>
      </c>
      <c r="AA12">
        <f>(0.0014*(S3^2))+(0.0816*S3)+4.1255</f>
        <v>5.4750910399999997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dcterms:created xsi:type="dcterms:W3CDTF">2022-03-11T14:03:57Z</dcterms:created>
  <dcterms:modified xsi:type="dcterms:W3CDTF">2024-11-20T13:56:56Z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